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2020" sheetId="2" r:id="rId1"/>
  </sheets>
  <definedNames>
    <definedName name="_GoBack" localSheetId="0">'2020'!$B$61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2" l="1"/>
  <c r="L43" i="2"/>
  <c r="L38" i="2"/>
  <c r="L29" i="2"/>
  <c r="L25" i="2"/>
  <c r="L22" i="2"/>
  <c r="L13" i="2"/>
  <c r="L31" i="2" s="1"/>
  <c r="L61" i="2" s="1"/>
  <c r="L65" i="2" s="1"/>
  <c r="L70" i="2" s="1"/>
  <c r="J54" i="2" l="1"/>
  <c r="J22" i="2"/>
  <c r="J29" i="2"/>
  <c r="J25" i="2"/>
  <c r="J13" i="2"/>
  <c r="J31" i="2" s="1"/>
  <c r="H54" i="2"/>
  <c r="J43" i="2"/>
  <c r="H43" i="2"/>
  <c r="F43" i="2"/>
  <c r="J38" i="2"/>
  <c r="F38" i="2"/>
  <c r="H38" i="2"/>
  <c r="H29" i="2"/>
  <c r="F29" i="2"/>
  <c r="H22" i="2"/>
  <c r="H25" i="2"/>
  <c r="F25" i="2"/>
  <c r="F54" i="2"/>
  <c r="F13" i="2"/>
  <c r="H12" i="2"/>
  <c r="H13" i="2" s="1"/>
  <c r="H31" i="2" s="1"/>
  <c r="F22" i="2" l="1"/>
  <c r="F31" i="2" l="1"/>
  <c r="F61" i="2" s="1"/>
  <c r="F65" i="2" l="1"/>
  <c r="F70" i="2" s="1"/>
  <c r="H61" i="2" l="1"/>
  <c r="H65" i="2" s="1"/>
  <c r="H70" i="2" s="1"/>
  <c r="J61" i="2"/>
  <c r="J65" i="2" l="1"/>
  <c r="J70" i="2" s="1"/>
</calcChain>
</file>

<file path=xl/sharedStrings.xml><?xml version="1.0" encoding="utf-8"?>
<sst xmlns="http://schemas.openxmlformats.org/spreadsheetml/2006/main" count="65" uniqueCount="55">
  <si>
    <t>Regnskab</t>
  </si>
  <si>
    <t>Budget</t>
  </si>
  <si>
    <t>INDTÆGTER</t>
  </si>
  <si>
    <t>Generalforsamling</t>
  </si>
  <si>
    <t>Afskrivninger anlæg og ledninger</t>
  </si>
  <si>
    <t>Renteudgifter</t>
  </si>
  <si>
    <t>DÆKNINGSBIDRAG</t>
  </si>
  <si>
    <t>RESULTAT FØR AFSKRIVNINGER OG RENTER</t>
  </si>
  <si>
    <t>RESULTAT FØR FINANSIELLE POSTER</t>
  </si>
  <si>
    <t>ÅRETS RESULTAT</t>
  </si>
  <si>
    <t>Fast afgift</t>
  </si>
  <si>
    <t>Variable afgifter</t>
  </si>
  <si>
    <t>Vandskat</t>
  </si>
  <si>
    <t>Målerkontrol, Jammerbugt Kommune</t>
  </si>
  <si>
    <t>Årets underdækning</t>
  </si>
  <si>
    <t>Elektricitet</t>
  </si>
  <si>
    <t>Vandanalyser og -prøver</t>
  </si>
  <si>
    <t>Kontorhold, porto, gebyrer m.v.</t>
  </si>
  <si>
    <t>Mødehonorarer</t>
  </si>
  <si>
    <t>Befordringsgodtgørelse</t>
  </si>
  <si>
    <t>Forsikringer, kontingenter og abonnementer</t>
  </si>
  <si>
    <t>Småanskaffelser og edb-omkostninger</t>
  </si>
  <si>
    <t>Kurser</t>
  </si>
  <si>
    <t>Renteindtægter</t>
  </si>
  <si>
    <t>Bestyrelsesmøder</t>
  </si>
  <si>
    <t>Revision og regnskabsassistance</t>
  </si>
  <si>
    <t>Telefon, internet, hjemmeside</t>
  </si>
  <si>
    <t>2020</t>
  </si>
  <si>
    <t>Driftstilsyn, værket</t>
  </si>
  <si>
    <t>Formandshonorar</t>
  </si>
  <si>
    <t>Kassererhonorar</t>
  </si>
  <si>
    <t>Gaver og blomster</t>
  </si>
  <si>
    <t>Tilslutningsagift</t>
  </si>
  <si>
    <t>DRIFTSBUDGET 1. JANUAR - 31. DECEMBER</t>
  </si>
  <si>
    <t>(Ej revideret)</t>
  </si>
  <si>
    <t xml:space="preserve">Budget </t>
  </si>
  <si>
    <t>2021</t>
  </si>
  <si>
    <t>Vedligeholdelsesomkostninger ledningsnettet</t>
  </si>
  <si>
    <t>Konsulenthonorar</t>
  </si>
  <si>
    <t>Eftersyn Kemic Vandrens</t>
  </si>
  <si>
    <t>Nye/udskriftning af målere</t>
  </si>
  <si>
    <t>Erstatning</t>
  </si>
  <si>
    <t>ANDRE DRIFTSINDTÆGTER</t>
  </si>
  <si>
    <t>DRIFTSOMKOSTNIGNER</t>
  </si>
  <si>
    <t>Renholdelse, vedligeholdelse områder mv.</t>
  </si>
  <si>
    <t>Honorar, renholdelse</t>
  </si>
  <si>
    <t>ØVRIGE DRIFTSOMKOSTNINGER</t>
  </si>
  <si>
    <t>HONORAR I ALT</t>
  </si>
  <si>
    <t>MØDEOMKOSTNINGER MV.</t>
  </si>
  <si>
    <t>Bogførings- og administrationsassistance mv.</t>
  </si>
  <si>
    <t>Advokat</t>
  </si>
  <si>
    <t>ADMINISTRATIONSOMKOSTNINGER</t>
  </si>
  <si>
    <t>Telefon- og portogodtgørelse, bestyrelse</t>
  </si>
  <si>
    <t xml:space="preserve">Overvågnings-/alarmsystem 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</si>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</sst>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* #,##0.00_-;\-* #,##0.00_-;_-* &quot;-&quot;??_-;_-@_-"/>
  </numFmts>
  <fonts count="11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u/>
      <sz val="1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Continuous"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horizontal="centerContinuous" vertical="top"/>
    </xf>
    <xf numFmtId="3" fontId="3" fillId="0" borderId="0" xfId="0" applyNumberFormat="1" applyFont="1" applyFill="1" applyAlignment="1">
      <alignment horizontal="centerContinuous" vertical="top"/>
    </xf>
    <xf numFmtId="3" fontId="4" fillId="0" borderId="0" xfId="0" applyNumberFormat="1" applyFont="1" applyFill="1" applyAlignment="1">
      <alignment horizontal="center"/>
    </xf>
    <xf numFmtId="0" fontId="3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3" fontId="3" fillId="0" borderId="0" xfId="0" applyNumberFormat="1" applyFont="1" applyFill="1"/>
    <xf numFmtId="3" fontId="3" fillId="0" borderId="1" xfId="0" applyNumberFormat="1" applyFont="1" applyFill="1" applyBorder="1"/>
    <xf numFmtId="3" fontId="4" fillId="0" borderId="0" xfId="0" applyNumberFormat="1" applyFont="1" applyFill="1"/>
    <xf numFmtId="0" fontId="4" fillId="0" borderId="0" xfId="0" applyFont="1" applyFill="1"/>
    <xf numFmtId="3" fontId="4" fillId="0" borderId="2" xfId="0" applyNumberFormat="1" applyFont="1" applyFill="1" applyBorder="1"/>
    <xf numFmtId="0" fontId="0" fillId="0" borderId="0" xfId="0" applyFont="1" applyFill="1"/>
    <xf numFmtId="0" fontId="4" fillId="0" borderId="0" xfId="0" applyFont="1" applyAlignment="1"/>
    <xf numFmtId="3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3" fontId="0" fillId="0" borderId="0" xfId="0" applyNumberFormat="1" applyFont="1"/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Font="1" applyBorder="1"/>
    <xf numFmtId="3" fontId="0" fillId="0" borderId="0" xfId="0" applyNumberFormat="1" applyFont="1" applyBorder="1"/>
    <xf numFmtId="0" fontId="2" fillId="0" borderId="0" xfId="0" applyFont="1" applyFill="1" applyAlignment="1">
      <alignment horizontal="left" vertical="top"/>
    </xf>
    <xf numFmtId="0" fontId="0" fillId="0" borderId="0" xfId="0" applyFont="1" applyFill="1" applyBorder="1"/>
    <xf numFmtId="3" fontId="10" fillId="0" borderId="0" xfId="0" applyNumberFormat="1" applyFont="1" applyFill="1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0" fillId="0" borderId="1" xfId="0" applyFont="1" applyBorder="1"/>
    <xf numFmtId="3" fontId="3" fillId="0" borderId="0" xfId="0" applyNumberFormat="1" applyFont="1" applyBorder="1"/>
    <xf numFmtId="3" fontId="0" fillId="0" borderId="1" xfId="0" applyNumberFormat="1" applyFont="1" applyBorder="1"/>
    <xf numFmtId="3" fontId="3" fillId="0" borderId="0" xfId="0" applyNumberFormat="1" applyFont="1"/>
    <xf numFmtId="0" fontId="0" fillId="0" borderId="0" xfId="0" applyFont="1" applyBorder="1" applyAlignment="1">
      <alignment vertical="top"/>
    </xf>
  </cellXfs>
  <cellStyles count="9">
    <cellStyle name="Komma 2" xfId="8"/>
    <cellStyle name="Komma 3" xfId="2"/>
    <cellStyle name="Normal" xfId="0" builtinId="0"/>
    <cellStyle name="Normal 2" xfId="4"/>
    <cellStyle name="Normal 3" xfId="5"/>
    <cellStyle name="Normal 4" xfId="6"/>
    <cellStyle name="Normal 5" xfId="7"/>
    <cellStyle name="Normal 6" xfId="1"/>
    <cellStyle name="Pro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5"/>
  <sheetViews>
    <sheetView tabSelected="1" zoomScaleNormal="100" workbookViewId="0">
      <selection activeCell="L59" sqref="L59"/>
    </sheetView>
  </sheetViews>
  <sheetFormatPr defaultRowHeight="15" x14ac:dyDescent="0.3"/>
  <cols>
    <col min="1" max="1" width="2.7109375" style="1" customWidth="1"/>
    <col min="2" max="4" width="9.140625" style="1"/>
    <col min="5" max="5" width="12.5703125" style="1" customWidth="1"/>
    <col min="6" max="6" width="10.7109375" style="21" customWidth="1"/>
    <col min="7" max="7" width="2.5703125" style="1" customWidth="1"/>
    <col min="8" max="8" width="10.7109375" style="21" customWidth="1"/>
    <col min="9" max="9" width="2.85546875" style="21" customWidth="1"/>
    <col min="10" max="10" width="10.7109375" style="21" customWidth="1"/>
    <col min="11" max="11" width="2.5703125" style="1" customWidth="1"/>
    <col min="12" max="12" width="10.7109375" style="21" customWidth="1"/>
    <col min="13" max="16384" width="9.140625" style="1"/>
  </cols>
  <sheetData>
    <row r="1" spans="2:21" ht="20.25" customHeight="1" x14ac:dyDescent="0.3"/>
    <row r="2" spans="2:21" s="7" customFormat="1" x14ac:dyDescent="0.3">
      <c r="B2" s="5" t="s">
        <v>33</v>
      </c>
      <c r="C2" s="6"/>
      <c r="D2" s="6"/>
      <c r="E2" s="6"/>
      <c r="F2" s="33"/>
      <c r="G2" s="6"/>
      <c r="H2" s="10"/>
      <c r="I2" s="11"/>
      <c r="J2" s="10"/>
      <c r="K2" s="6"/>
      <c r="L2" s="10"/>
    </row>
    <row r="3" spans="2:21" s="7" customFormat="1" x14ac:dyDescent="0.3">
      <c r="B3" s="5" t="s">
        <v>34</v>
      </c>
      <c r="C3" s="6"/>
      <c r="D3" s="6"/>
      <c r="E3" s="6"/>
      <c r="F3" s="33"/>
      <c r="G3" s="6"/>
      <c r="H3" s="10"/>
      <c r="I3" s="11"/>
      <c r="J3" s="10"/>
      <c r="K3" s="6"/>
      <c r="L3" s="10"/>
    </row>
    <row r="4" spans="2:21" x14ac:dyDescent="0.3">
      <c r="C4" s="3"/>
      <c r="D4" s="3"/>
      <c r="E4" s="3"/>
      <c r="F4" s="12" t="s">
        <v>0</v>
      </c>
      <c r="G4" s="3"/>
      <c r="H4" s="12" t="s">
        <v>1</v>
      </c>
      <c r="I4" s="13"/>
      <c r="J4" s="12" t="s">
        <v>35</v>
      </c>
      <c r="K4" s="3"/>
      <c r="L4" s="12" t="s">
        <v>35</v>
      </c>
      <c r="R4" s="7"/>
    </row>
    <row r="5" spans="2:21" x14ac:dyDescent="0.3">
      <c r="B5" s="22"/>
      <c r="C5" s="3"/>
      <c r="D5" s="3"/>
      <c r="E5" s="3"/>
      <c r="F5" s="14" t="s">
        <v>27</v>
      </c>
      <c r="G5" s="3"/>
      <c r="H5" s="14" t="s">
        <v>27</v>
      </c>
      <c r="I5" s="15"/>
      <c r="J5" s="14" t="s">
        <v>36</v>
      </c>
      <c r="K5" s="3"/>
      <c r="L5" s="14" t="s">
        <v>54</v>
      </c>
      <c r="R5" s="7"/>
    </row>
    <row r="6" spans="2:21" ht="15.75" x14ac:dyDescent="0.35">
      <c r="B6" s="3"/>
      <c r="C6" s="3"/>
      <c r="D6" s="3"/>
      <c r="E6" s="3"/>
      <c r="F6" s="16"/>
      <c r="G6" s="3"/>
      <c r="H6" s="35"/>
      <c r="I6" s="13"/>
      <c r="J6" s="35"/>
      <c r="K6" s="3"/>
      <c r="L6" s="35"/>
      <c r="M6" s="27"/>
      <c r="R6" s="7"/>
    </row>
    <row r="7" spans="2:21" x14ac:dyDescent="0.3">
      <c r="B7" s="3" t="s">
        <v>10</v>
      </c>
      <c r="C7" s="3"/>
      <c r="D7" s="3"/>
      <c r="E7" s="3"/>
      <c r="F7" s="16">
        <v>343128</v>
      </c>
      <c r="G7" s="3"/>
      <c r="H7" s="16">
        <v>325500</v>
      </c>
      <c r="I7" s="13"/>
      <c r="J7" s="16">
        <v>326000</v>
      </c>
      <c r="K7" s="3"/>
      <c r="L7" s="16">
        <v>326000</v>
      </c>
      <c r="R7" s="7"/>
    </row>
    <row r="8" spans="2:21" x14ac:dyDescent="0.3">
      <c r="B8" s="3" t="s">
        <v>11</v>
      </c>
      <c r="C8" s="3"/>
      <c r="D8" s="3"/>
      <c r="E8" s="3"/>
      <c r="F8" s="16">
        <v>617155</v>
      </c>
      <c r="G8" s="3"/>
      <c r="H8" s="16">
        <v>550000</v>
      </c>
      <c r="I8" s="13"/>
      <c r="J8" s="16">
        <v>530000</v>
      </c>
      <c r="K8" s="3"/>
      <c r="L8" s="16">
        <v>530000</v>
      </c>
      <c r="R8" s="7"/>
    </row>
    <row r="9" spans="2:21" x14ac:dyDescent="0.3">
      <c r="B9" s="3" t="s">
        <v>12</v>
      </c>
      <c r="C9" s="3"/>
      <c r="D9" s="3"/>
      <c r="E9" s="3"/>
      <c r="F9" s="16">
        <v>-437294</v>
      </c>
      <c r="G9" s="3"/>
      <c r="H9" s="16">
        <v>-370000</v>
      </c>
      <c r="I9" s="13"/>
      <c r="J9" s="16">
        <v>-379015</v>
      </c>
      <c r="K9" s="3"/>
      <c r="L9" s="16">
        <v>-379015</v>
      </c>
      <c r="R9" s="7"/>
    </row>
    <row r="10" spans="2:21" x14ac:dyDescent="0.3">
      <c r="B10" s="3" t="s">
        <v>13</v>
      </c>
      <c r="C10" s="3"/>
      <c r="D10" s="3"/>
      <c r="E10" s="3"/>
      <c r="F10" s="23">
        <v>18727</v>
      </c>
      <c r="G10" s="24"/>
      <c r="H10" s="23">
        <v>19000</v>
      </c>
      <c r="I10" s="25"/>
      <c r="J10" s="23">
        <v>19000</v>
      </c>
      <c r="K10" s="24"/>
      <c r="L10" s="23">
        <v>19000</v>
      </c>
      <c r="R10" s="7"/>
      <c r="T10" s="7"/>
    </row>
    <row r="11" spans="2:21" x14ac:dyDescent="0.3">
      <c r="B11" s="3" t="s">
        <v>32</v>
      </c>
      <c r="C11" s="3"/>
      <c r="D11" s="3"/>
      <c r="E11" s="3"/>
      <c r="F11" s="23">
        <v>0</v>
      </c>
      <c r="G11" s="24"/>
      <c r="H11" s="23">
        <v>11466</v>
      </c>
      <c r="I11" s="25"/>
      <c r="J11" s="23">
        <v>0</v>
      </c>
      <c r="K11" s="24"/>
      <c r="L11" s="23">
        <v>0</v>
      </c>
      <c r="R11" s="7"/>
      <c r="T11" s="7"/>
    </row>
    <row r="12" spans="2:21" x14ac:dyDescent="0.3">
      <c r="B12" s="3" t="s">
        <v>14</v>
      </c>
      <c r="C12" s="3"/>
      <c r="D12" s="3"/>
      <c r="E12" s="3"/>
      <c r="F12" s="17">
        <v>180939</v>
      </c>
      <c r="G12" s="24"/>
      <c r="H12" s="17">
        <f>182181+25000</f>
        <v>207181</v>
      </c>
      <c r="I12" s="25"/>
      <c r="J12" s="17">
        <v>328716</v>
      </c>
      <c r="K12" s="24"/>
      <c r="L12" s="17">
        <v>328716</v>
      </c>
      <c r="R12" s="7"/>
      <c r="T12" s="7"/>
    </row>
    <row r="13" spans="2:21" x14ac:dyDescent="0.3">
      <c r="B13" s="4" t="s">
        <v>2</v>
      </c>
      <c r="C13" s="4"/>
      <c r="D13" s="4"/>
      <c r="E13" s="4"/>
      <c r="F13" s="26">
        <f>SUM(F7:F12)</f>
        <v>722655</v>
      </c>
      <c r="G13" s="29"/>
      <c r="H13" s="28">
        <f>SUM(H7:H12)</f>
        <v>743147</v>
      </c>
      <c r="I13" s="25"/>
      <c r="J13" s="28">
        <f>SUM(J7:J12)</f>
        <v>824701</v>
      </c>
      <c r="K13" s="29"/>
      <c r="L13" s="28">
        <f>SUM(L7:L12)</f>
        <v>824701</v>
      </c>
      <c r="Q13" s="31"/>
      <c r="R13" s="42"/>
      <c r="S13" s="31"/>
      <c r="T13" s="42"/>
      <c r="U13" s="31"/>
    </row>
    <row r="14" spans="2:21" x14ac:dyDescent="0.3">
      <c r="B14" s="4"/>
      <c r="C14" s="4"/>
      <c r="D14" s="4"/>
      <c r="E14" s="4"/>
      <c r="F14" s="26"/>
      <c r="G14" s="29"/>
      <c r="H14" s="26"/>
      <c r="I14" s="25"/>
      <c r="J14" s="26"/>
      <c r="K14" s="29"/>
      <c r="L14" s="26"/>
      <c r="Q14" s="31"/>
      <c r="R14" s="42"/>
      <c r="S14" s="31"/>
      <c r="T14" s="42"/>
      <c r="U14" s="31"/>
    </row>
    <row r="15" spans="2:21" x14ac:dyDescent="0.3">
      <c r="B15" s="3" t="s">
        <v>15</v>
      </c>
      <c r="C15" s="3"/>
      <c r="D15" s="3"/>
      <c r="E15" s="3"/>
      <c r="F15" s="23">
        <v>-31104</v>
      </c>
      <c r="G15" s="39"/>
      <c r="H15" s="23">
        <v>-47000</v>
      </c>
      <c r="I15" s="23"/>
      <c r="J15" s="23">
        <v>-25000</v>
      </c>
      <c r="K15" s="39"/>
      <c r="L15" s="23">
        <v>-25000</v>
      </c>
      <c r="Q15" s="31"/>
      <c r="R15" s="42"/>
      <c r="S15" s="31"/>
      <c r="T15" s="42"/>
      <c r="U15" s="31"/>
    </row>
    <row r="16" spans="2:21" x14ac:dyDescent="0.3">
      <c r="B16" s="3" t="s">
        <v>16</v>
      </c>
      <c r="C16" s="3"/>
      <c r="D16" s="3"/>
      <c r="E16" s="3"/>
      <c r="F16" s="23">
        <v>-37346</v>
      </c>
      <c r="G16" s="39"/>
      <c r="H16" s="23">
        <v>-50000</v>
      </c>
      <c r="I16" s="23"/>
      <c r="J16" s="23">
        <v>-40000</v>
      </c>
      <c r="K16" s="39"/>
      <c r="L16" s="23">
        <v>-40000</v>
      </c>
      <c r="Q16" s="31"/>
      <c r="R16" s="42"/>
      <c r="S16" s="31"/>
      <c r="T16" s="42"/>
      <c r="U16" s="31"/>
    </row>
    <row r="17" spans="2:21" x14ac:dyDescent="0.3">
      <c r="B17" s="3" t="s">
        <v>28</v>
      </c>
      <c r="C17" s="3"/>
      <c r="D17" s="3"/>
      <c r="E17" s="3"/>
      <c r="F17" s="23">
        <v>-25000</v>
      </c>
      <c r="G17" s="39"/>
      <c r="H17" s="23">
        <v>-25000</v>
      </c>
      <c r="I17" s="23"/>
      <c r="J17" s="23">
        <v>-25000</v>
      </c>
      <c r="K17" s="39"/>
      <c r="L17" s="23">
        <v>-25000</v>
      </c>
      <c r="Q17" s="31"/>
      <c r="R17" s="42"/>
      <c r="S17" s="31"/>
      <c r="T17" s="42"/>
      <c r="U17" s="31"/>
    </row>
    <row r="18" spans="2:21" x14ac:dyDescent="0.3">
      <c r="B18" s="3" t="s">
        <v>39</v>
      </c>
      <c r="C18" s="3"/>
      <c r="D18" s="3"/>
      <c r="E18" s="3"/>
      <c r="F18" s="23">
        <v>-8572</v>
      </c>
      <c r="G18" s="39"/>
      <c r="H18" s="23">
        <v>0</v>
      </c>
      <c r="I18" s="23"/>
      <c r="J18" s="23">
        <v>0</v>
      </c>
      <c r="K18" s="39"/>
      <c r="L18" s="23">
        <v>0</v>
      </c>
      <c r="Q18" s="31"/>
      <c r="R18" s="42"/>
      <c r="S18" s="31"/>
      <c r="T18" s="42"/>
      <c r="U18" s="31"/>
    </row>
    <row r="19" spans="2:21" x14ac:dyDescent="0.3">
      <c r="B19" s="3" t="s">
        <v>40</v>
      </c>
      <c r="C19" s="3"/>
      <c r="D19" s="3"/>
      <c r="E19" s="3"/>
      <c r="F19" s="23">
        <v>-42184</v>
      </c>
      <c r="G19" s="39"/>
      <c r="H19" s="23">
        <v>-60000</v>
      </c>
      <c r="I19" s="23"/>
      <c r="J19" s="23">
        <v>-85000</v>
      </c>
      <c r="K19" s="39"/>
      <c r="L19" s="23">
        <v>-85000</v>
      </c>
      <c r="Q19" s="31"/>
      <c r="R19" s="42"/>
      <c r="S19" s="31"/>
      <c r="T19" s="42"/>
      <c r="U19" s="31"/>
    </row>
    <row r="20" spans="2:21" x14ac:dyDescent="0.3">
      <c r="B20" s="3" t="s">
        <v>53</v>
      </c>
      <c r="C20" s="3"/>
      <c r="D20" s="3"/>
      <c r="E20" s="3"/>
      <c r="F20" s="23">
        <v>0</v>
      </c>
      <c r="G20" s="39"/>
      <c r="H20" s="23">
        <v>0</v>
      </c>
      <c r="I20" s="23"/>
      <c r="J20" s="23">
        <v>-125000</v>
      </c>
      <c r="K20" s="39"/>
      <c r="L20" s="23">
        <v>-125000</v>
      </c>
      <c r="Q20" s="31"/>
      <c r="R20" s="42"/>
      <c r="S20" s="31"/>
      <c r="T20" s="42"/>
      <c r="U20" s="31"/>
    </row>
    <row r="21" spans="2:21" x14ac:dyDescent="0.3">
      <c r="B21" s="3" t="s">
        <v>37</v>
      </c>
      <c r="C21" s="3"/>
      <c r="D21" s="3"/>
      <c r="E21" s="3"/>
      <c r="F21" s="17">
        <v>-205713</v>
      </c>
      <c r="G21" s="39"/>
      <c r="H21" s="17">
        <v>-170000</v>
      </c>
      <c r="I21" s="23"/>
      <c r="J21" s="17">
        <v>-125000</v>
      </c>
      <c r="K21" s="39"/>
      <c r="L21" s="17">
        <v>-125000</v>
      </c>
      <c r="Q21" s="31"/>
      <c r="R21" s="42"/>
      <c r="S21" s="31"/>
      <c r="T21" s="42"/>
      <c r="U21" s="31"/>
    </row>
    <row r="22" spans="2:21" x14ac:dyDescent="0.3">
      <c r="B22" s="4" t="s">
        <v>43</v>
      </c>
      <c r="C22" s="3"/>
      <c r="D22" s="3"/>
      <c r="E22" s="3"/>
      <c r="F22" s="26">
        <f>SUM(F15:F21)</f>
        <v>-349919</v>
      </c>
      <c r="G22" s="29"/>
      <c r="H22" s="26">
        <f>SUM(H15:H21)</f>
        <v>-352000</v>
      </c>
      <c r="I22" s="30"/>
      <c r="J22" s="26">
        <f>SUM(J15:J21)</f>
        <v>-425000</v>
      </c>
      <c r="K22" s="29"/>
      <c r="L22" s="26">
        <f>SUM(L15:L21)</f>
        <v>-425000</v>
      </c>
      <c r="Q22" s="31"/>
      <c r="R22" s="42"/>
      <c r="S22" s="31"/>
      <c r="T22" s="42"/>
      <c r="U22" s="31"/>
    </row>
    <row r="23" spans="2:21" x14ac:dyDescent="0.3">
      <c r="F23" s="1"/>
      <c r="H23" s="1"/>
      <c r="I23" s="25"/>
      <c r="J23" s="23"/>
      <c r="L23" s="23"/>
      <c r="Q23" s="31"/>
      <c r="R23" s="42"/>
      <c r="S23" s="31"/>
      <c r="T23" s="42"/>
      <c r="U23" s="31"/>
    </row>
    <row r="24" spans="2:21" x14ac:dyDescent="0.3">
      <c r="B24" s="3" t="s">
        <v>41</v>
      </c>
      <c r="F24" s="17">
        <v>33883</v>
      </c>
      <c r="H24" s="38">
        <v>0</v>
      </c>
      <c r="I24" s="25"/>
      <c r="J24" s="17">
        <v>0</v>
      </c>
      <c r="L24" s="17">
        <v>0</v>
      </c>
      <c r="Q24" s="31"/>
      <c r="R24" s="42"/>
      <c r="S24" s="31"/>
      <c r="T24" s="42"/>
      <c r="U24" s="31"/>
    </row>
    <row r="25" spans="2:21" x14ac:dyDescent="0.3">
      <c r="B25" s="4" t="s">
        <v>42</v>
      </c>
      <c r="F25" s="36">
        <f>+F24</f>
        <v>33883</v>
      </c>
      <c r="H25" s="36">
        <f>+H24</f>
        <v>0</v>
      </c>
      <c r="I25" s="1"/>
      <c r="J25" s="36">
        <f>+J24</f>
        <v>0</v>
      </c>
      <c r="L25" s="36">
        <f>+L24</f>
        <v>0</v>
      </c>
      <c r="M25" s="3"/>
      <c r="N25" s="3"/>
      <c r="O25" s="3"/>
      <c r="P25" s="3"/>
      <c r="Q25" s="23"/>
      <c r="R25" s="24"/>
      <c r="S25" s="23"/>
      <c r="T25" s="25"/>
      <c r="U25" s="23"/>
    </row>
    <row r="26" spans="2:21" x14ac:dyDescent="0.3">
      <c r="B26" s="3"/>
      <c r="C26" s="3"/>
      <c r="D26" s="3"/>
      <c r="E26" s="3"/>
      <c r="F26" s="23"/>
      <c r="G26" s="24"/>
      <c r="H26" s="23"/>
      <c r="I26" s="25"/>
      <c r="J26" s="23"/>
      <c r="K26" s="24"/>
      <c r="L26" s="23"/>
      <c r="Q26" s="31"/>
      <c r="R26" s="42"/>
      <c r="S26" s="31"/>
      <c r="T26" s="42"/>
      <c r="U26" s="31"/>
    </row>
    <row r="27" spans="2:21" x14ac:dyDescent="0.3">
      <c r="B27" s="1" t="s">
        <v>44</v>
      </c>
      <c r="F27" s="27">
        <v>-11051</v>
      </c>
      <c r="G27" s="27"/>
      <c r="H27" s="27">
        <v>-10000</v>
      </c>
      <c r="I27" s="27"/>
      <c r="J27" s="27">
        <v>-10000</v>
      </c>
      <c r="K27" s="27"/>
      <c r="L27" s="27">
        <v>-10000</v>
      </c>
      <c r="Q27" s="31"/>
      <c r="R27" s="42"/>
      <c r="S27" s="31"/>
      <c r="T27" s="42"/>
      <c r="U27" s="31"/>
    </row>
    <row r="28" spans="2:21" x14ac:dyDescent="0.3">
      <c r="B28" s="1" t="s">
        <v>45</v>
      </c>
      <c r="F28" s="40">
        <v>-15000</v>
      </c>
      <c r="G28" s="27"/>
      <c r="H28" s="40">
        <v>-15000</v>
      </c>
      <c r="I28" s="27"/>
      <c r="J28" s="40">
        <v>-15000</v>
      </c>
      <c r="K28" s="27"/>
      <c r="L28" s="40">
        <v>-15000</v>
      </c>
      <c r="Q28" s="31"/>
      <c r="R28" s="42"/>
      <c r="S28" s="31"/>
      <c r="T28" s="42"/>
      <c r="U28" s="31"/>
    </row>
    <row r="29" spans="2:21" x14ac:dyDescent="0.3">
      <c r="B29" s="37" t="s">
        <v>46</v>
      </c>
      <c r="F29" s="36">
        <f>SUM(F27:F28)</f>
        <v>-26051</v>
      </c>
      <c r="G29" s="27"/>
      <c r="H29" s="36">
        <f>SUM(H27:H28)</f>
        <v>-25000</v>
      </c>
      <c r="I29" s="27"/>
      <c r="J29" s="36">
        <f>SUM(J27:J28)</f>
        <v>-25000</v>
      </c>
      <c r="K29" s="27"/>
      <c r="L29" s="36">
        <f>SUM(L27:L28)</f>
        <v>-25000</v>
      </c>
      <c r="Q29" s="31"/>
      <c r="R29" s="42"/>
      <c r="S29" s="31"/>
      <c r="T29" s="42"/>
      <c r="U29" s="31"/>
    </row>
    <row r="30" spans="2:21" x14ac:dyDescent="0.3">
      <c r="B30" s="4"/>
      <c r="C30" s="4"/>
      <c r="D30" s="4"/>
      <c r="E30" s="4"/>
      <c r="F30" s="34"/>
      <c r="G30" s="29"/>
      <c r="H30" s="26"/>
      <c r="I30" s="25"/>
      <c r="J30" s="26"/>
      <c r="K30" s="29"/>
      <c r="L30" s="26"/>
      <c r="R30" s="7"/>
      <c r="T30" s="7"/>
    </row>
    <row r="31" spans="2:21" x14ac:dyDescent="0.3">
      <c r="B31" s="4" t="s">
        <v>6</v>
      </c>
      <c r="C31" s="4"/>
      <c r="D31" s="4"/>
      <c r="E31" s="4"/>
      <c r="F31" s="26">
        <f>+F13+F22+F25+F29</f>
        <v>380568</v>
      </c>
      <c r="G31" s="29"/>
      <c r="H31" s="26">
        <f>+H13+H22+H25+H29</f>
        <v>366147</v>
      </c>
      <c r="I31" s="25"/>
      <c r="J31" s="26">
        <f>+J13+J22+J25+J29</f>
        <v>374701</v>
      </c>
      <c r="K31" s="29"/>
      <c r="L31" s="26">
        <f>+L13+L22+L25+L29</f>
        <v>374701</v>
      </c>
      <c r="R31" s="7"/>
      <c r="T31" s="7"/>
    </row>
    <row r="32" spans="2:21" x14ac:dyDescent="0.3">
      <c r="B32" s="3"/>
      <c r="C32" s="3"/>
      <c r="D32" s="3"/>
      <c r="E32" s="3"/>
      <c r="F32" s="23"/>
      <c r="G32" s="24"/>
      <c r="H32" s="23"/>
      <c r="I32" s="25"/>
      <c r="J32" s="23"/>
      <c r="K32" s="24"/>
      <c r="L32" s="23"/>
      <c r="R32" s="7"/>
      <c r="T32" s="7"/>
    </row>
    <row r="33" spans="2:20" x14ac:dyDescent="0.3">
      <c r="B33" s="1" t="s">
        <v>29</v>
      </c>
      <c r="C33" s="3"/>
      <c r="D33" s="3"/>
      <c r="E33" s="41"/>
      <c r="F33" s="23">
        <v>-58752.5</v>
      </c>
      <c r="G33" s="24"/>
      <c r="H33" s="23">
        <v>-69006</v>
      </c>
      <c r="I33" s="23"/>
      <c r="J33" s="23">
        <v>-71559</v>
      </c>
      <c r="K33" s="24"/>
      <c r="L33" s="23">
        <v>-71559</v>
      </c>
      <c r="R33" s="7"/>
      <c r="T33" s="7"/>
    </row>
    <row r="34" spans="2:20" x14ac:dyDescent="0.3">
      <c r="B34" s="1" t="s">
        <v>30</v>
      </c>
      <c r="C34" s="3"/>
      <c r="D34" s="3"/>
      <c r="E34" s="41"/>
      <c r="F34" s="23">
        <v>-23004</v>
      </c>
      <c r="G34" s="24"/>
      <c r="H34" s="23">
        <v>-23004</v>
      </c>
      <c r="I34" s="23"/>
      <c r="J34" s="23">
        <v>-23855</v>
      </c>
      <c r="K34" s="24"/>
      <c r="L34" s="23">
        <v>-23855</v>
      </c>
      <c r="R34" s="7"/>
      <c r="T34" s="7"/>
    </row>
    <row r="35" spans="2:20" x14ac:dyDescent="0.3">
      <c r="B35" s="1" t="s">
        <v>18</v>
      </c>
      <c r="C35" s="3"/>
      <c r="D35" s="3"/>
      <c r="E35" s="41"/>
      <c r="F35" s="23">
        <v>-1200</v>
      </c>
      <c r="G35" s="24"/>
      <c r="H35" s="23">
        <v>-1000</v>
      </c>
      <c r="I35" s="23"/>
      <c r="J35" s="1">
        <v>-1000</v>
      </c>
      <c r="K35" s="24"/>
      <c r="L35" s="1">
        <v>-1000</v>
      </c>
      <c r="R35" s="7"/>
      <c r="T35" s="7"/>
    </row>
    <row r="36" spans="2:20" x14ac:dyDescent="0.3">
      <c r="B36" s="1" t="s">
        <v>38</v>
      </c>
      <c r="C36" s="3"/>
      <c r="D36" s="3"/>
      <c r="E36" s="41"/>
      <c r="F36" s="23">
        <v>-40000</v>
      </c>
      <c r="G36" s="24"/>
      <c r="H36" s="23">
        <v>0</v>
      </c>
      <c r="I36" s="23"/>
      <c r="J36" s="23">
        <v>0</v>
      </c>
      <c r="K36" s="24"/>
      <c r="L36" s="23">
        <v>0</v>
      </c>
      <c r="R36" s="7"/>
      <c r="T36" s="7"/>
    </row>
    <row r="37" spans="2:20" x14ac:dyDescent="0.3">
      <c r="B37" s="1" t="s">
        <v>19</v>
      </c>
      <c r="C37" s="3"/>
      <c r="D37" s="3"/>
      <c r="E37" s="41"/>
      <c r="F37" s="17">
        <v>-22436.48</v>
      </c>
      <c r="G37" s="24"/>
      <c r="H37" s="17">
        <v>-24000</v>
      </c>
      <c r="I37" s="23"/>
      <c r="J37" s="17">
        <v>-24000</v>
      </c>
      <c r="K37" s="24"/>
      <c r="L37" s="17">
        <v>-24000</v>
      </c>
      <c r="R37" s="7"/>
      <c r="T37" s="7"/>
    </row>
    <row r="38" spans="2:20" x14ac:dyDescent="0.3">
      <c r="B38" s="4" t="s">
        <v>47</v>
      </c>
      <c r="C38" s="3"/>
      <c r="D38" s="3"/>
      <c r="E38" s="3"/>
      <c r="F38" s="26">
        <f>SUM(F33:F37)</f>
        <v>-145392.98000000001</v>
      </c>
      <c r="G38" s="24"/>
      <c r="H38" s="26">
        <f>SUM(H33:H37)</f>
        <v>-117010</v>
      </c>
      <c r="I38" s="25"/>
      <c r="J38" s="26">
        <f>SUM(J33:J37)</f>
        <v>-120414</v>
      </c>
      <c r="K38" s="24"/>
      <c r="L38" s="26">
        <f>SUM(L33:L37)</f>
        <v>-120414</v>
      </c>
      <c r="R38" s="7"/>
      <c r="T38" s="7"/>
    </row>
    <row r="39" spans="2:20" x14ac:dyDescent="0.3">
      <c r="B39" s="3"/>
      <c r="C39" s="3"/>
      <c r="D39" s="3"/>
      <c r="E39" s="3"/>
      <c r="F39" s="23"/>
      <c r="G39" s="24"/>
      <c r="H39" s="23"/>
      <c r="I39" s="25"/>
      <c r="J39" s="23"/>
      <c r="K39" s="24"/>
      <c r="L39" s="23"/>
      <c r="R39" s="7"/>
      <c r="T39" s="7"/>
    </row>
    <row r="40" spans="2:20" x14ac:dyDescent="0.3">
      <c r="B40" s="1" t="s">
        <v>3</v>
      </c>
      <c r="C40" s="3"/>
      <c r="D40" s="3"/>
      <c r="E40" s="3"/>
      <c r="F40" s="23">
        <v>0</v>
      </c>
      <c r="G40" s="39"/>
      <c r="H40" s="23">
        <v>-15000</v>
      </c>
      <c r="I40" s="23"/>
      <c r="J40" s="23">
        <v>-15000</v>
      </c>
      <c r="K40" s="39"/>
      <c r="L40" s="23">
        <v>-15000</v>
      </c>
      <c r="R40" s="7"/>
      <c r="T40" s="7"/>
    </row>
    <row r="41" spans="2:20" x14ac:dyDescent="0.3">
      <c r="B41" s="1" t="s">
        <v>24</v>
      </c>
      <c r="C41" s="3"/>
      <c r="D41" s="3"/>
      <c r="E41" s="3"/>
      <c r="F41" s="23">
        <v>-2472</v>
      </c>
      <c r="G41" s="39"/>
      <c r="H41" s="23">
        <v>-1500</v>
      </c>
      <c r="I41" s="23"/>
      <c r="J41" s="23">
        <v>-2500</v>
      </c>
      <c r="K41" s="39"/>
      <c r="L41" s="23">
        <v>-2500</v>
      </c>
      <c r="R41" s="7"/>
      <c r="T41" s="7"/>
    </row>
    <row r="42" spans="2:20" x14ac:dyDescent="0.3">
      <c r="B42" s="1" t="s">
        <v>31</v>
      </c>
      <c r="C42" s="3"/>
      <c r="D42" s="3"/>
      <c r="E42" s="3"/>
      <c r="F42" s="17">
        <v>-428</v>
      </c>
      <c r="G42" s="39"/>
      <c r="H42" s="17">
        <v>-1500</v>
      </c>
      <c r="I42" s="23"/>
      <c r="J42" s="17">
        <v>-1000</v>
      </c>
      <c r="K42" s="39"/>
      <c r="L42" s="17">
        <v>-1000</v>
      </c>
      <c r="R42" s="7"/>
      <c r="T42" s="7"/>
    </row>
    <row r="43" spans="2:20" x14ac:dyDescent="0.3">
      <c r="B43" s="37" t="s">
        <v>48</v>
      </c>
      <c r="C43" s="3"/>
      <c r="D43" s="3"/>
      <c r="E43" s="3"/>
      <c r="F43" s="26">
        <f>SUM(F40:F42)</f>
        <v>-2900</v>
      </c>
      <c r="G43" s="39"/>
      <c r="H43" s="26">
        <f>SUM(H40:H42)</f>
        <v>-18000</v>
      </c>
      <c r="I43" s="23"/>
      <c r="J43" s="26">
        <f>SUM(J40:J42)</f>
        <v>-18500</v>
      </c>
      <c r="K43" s="39"/>
      <c r="L43" s="26">
        <f>SUM(L40:L42)</f>
        <v>-18500</v>
      </c>
      <c r="R43" s="7"/>
      <c r="T43" s="7"/>
    </row>
    <row r="44" spans="2:20" x14ac:dyDescent="0.3">
      <c r="B44" s="37"/>
      <c r="C44" s="3"/>
      <c r="D44" s="3"/>
      <c r="E44" s="3"/>
      <c r="F44" s="26"/>
      <c r="G44" s="39"/>
      <c r="H44" s="26"/>
      <c r="I44" s="23"/>
      <c r="J44" s="26"/>
      <c r="K44" s="39"/>
      <c r="L44" s="26"/>
      <c r="R44" s="7"/>
      <c r="T44" s="7"/>
    </row>
    <row r="45" spans="2:20" x14ac:dyDescent="0.3">
      <c r="B45" s="1" t="s">
        <v>17</v>
      </c>
      <c r="C45" s="3"/>
      <c r="D45" s="3"/>
      <c r="E45" s="3"/>
      <c r="F45" s="23">
        <v>-13154</v>
      </c>
      <c r="G45" s="39"/>
      <c r="H45" s="32">
        <v>-10000</v>
      </c>
      <c r="I45" s="23"/>
      <c r="J45" s="23">
        <v>-10000</v>
      </c>
      <c r="K45" s="39"/>
      <c r="L45" s="23">
        <v>-10000</v>
      </c>
      <c r="R45" s="7"/>
      <c r="T45" s="7"/>
    </row>
    <row r="46" spans="2:20" x14ac:dyDescent="0.3">
      <c r="B46" s="1" t="s">
        <v>26</v>
      </c>
      <c r="C46" s="3"/>
      <c r="D46" s="3"/>
      <c r="E46" s="3"/>
      <c r="F46" s="23">
        <v>-14006</v>
      </c>
      <c r="G46" s="39"/>
      <c r="H46" s="23">
        <v>-32000</v>
      </c>
      <c r="I46" s="23"/>
      <c r="J46" s="23">
        <v>-25000</v>
      </c>
      <c r="K46" s="39"/>
      <c r="L46" s="23">
        <v>-25000</v>
      </c>
      <c r="R46" s="7"/>
      <c r="T46" s="7"/>
    </row>
    <row r="47" spans="2:20" x14ac:dyDescent="0.3">
      <c r="B47" s="1" t="s">
        <v>52</v>
      </c>
      <c r="C47" s="3"/>
      <c r="D47" s="3"/>
      <c r="E47" s="3"/>
      <c r="F47" s="23">
        <v>-13795</v>
      </c>
      <c r="G47" s="39"/>
      <c r="H47" s="23">
        <v>-11550</v>
      </c>
      <c r="I47" s="23"/>
      <c r="J47" s="23">
        <v>-11700</v>
      </c>
      <c r="K47" s="39"/>
      <c r="L47" s="23">
        <v>-11700</v>
      </c>
      <c r="R47" s="7"/>
      <c r="T47" s="7"/>
    </row>
    <row r="48" spans="2:20" x14ac:dyDescent="0.3">
      <c r="B48" s="1" t="s">
        <v>25</v>
      </c>
      <c r="C48" s="3"/>
      <c r="D48" s="3"/>
      <c r="E48" s="3"/>
      <c r="F48" s="23">
        <v>-23000</v>
      </c>
      <c r="G48" s="39"/>
      <c r="H48" s="23">
        <v>-20000</v>
      </c>
      <c r="I48" s="23"/>
      <c r="J48" s="23">
        <v>-20000</v>
      </c>
      <c r="K48" s="39"/>
      <c r="L48" s="23">
        <v>-20000</v>
      </c>
      <c r="R48" s="7"/>
      <c r="T48" s="7"/>
    </row>
    <row r="49" spans="2:20" x14ac:dyDescent="0.3">
      <c r="B49" s="1" t="s">
        <v>49</v>
      </c>
      <c r="C49" s="3"/>
      <c r="D49" s="3"/>
      <c r="E49" s="3"/>
      <c r="F49" s="23">
        <v>-70500</v>
      </c>
      <c r="G49" s="39"/>
      <c r="H49" s="23">
        <v>-65000</v>
      </c>
      <c r="I49" s="23"/>
      <c r="J49" s="23">
        <v>-70500</v>
      </c>
      <c r="K49" s="39"/>
      <c r="L49" s="23">
        <v>-70500</v>
      </c>
      <c r="R49" s="7"/>
      <c r="T49" s="7"/>
    </row>
    <row r="50" spans="2:20" x14ac:dyDescent="0.3">
      <c r="B50" s="1" t="s">
        <v>50</v>
      </c>
      <c r="F50" s="23">
        <v>0</v>
      </c>
      <c r="G50" s="39"/>
      <c r="H50" s="23">
        <v>0</v>
      </c>
      <c r="I50" s="23"/>
      <c r="J50" s="32">
        <v>0</v>
      </c>
      <c r="K50" s="39"/>
      <c r="L50" s="32">
        <v>0</v>
      </c>
      <c r="R50" s="7"/>
      <c r="T50" s="7"/>
    </row>
    <row r="51" spans="2:20" x14ac:dyDescent="0.3">
      <c r="B51" s="1" t="s">
        <v>20</v>
      </c>
      <c r="C51" s="3"/>
      <c r="D51" s="3"/>
      <c r="E51" s="3"/>
      <c r="F51" s="23">
        <v>-15642</v>
      </c>
      <c r="G51" s="39"/>
      <c r="H51" s="23">
        <v>-16000</v>
      </c>
      <c r="I51" s="23"/>
      <c r="J51" s="23">
        <v>-16000</v>
      </c>
      <c r="K51" s="39"/>
      <c r="L51" s="23">
        <v>-16000</v>
      </c>
      <c r="R51" s="7"/>
      <c r="T51" s="7"/>
    </row>
    <row r="52" spans="2:20" x14ac:dyDescent="0.3">
      <c r="B52" s="1" t="s">
        <v>21</v>
      </c>
      <c r="C52" s="3"/>
      <c r="D52" s="3"/>
      <c r="E52" s="3"/>
      <c r="F52" s="23">
        <v>-9327</v>
      </c>
      <c r="G52" s="39"/>
      <c r="H52" s="23">
        <v>-5000</v>
      </c>
      <c r="I52" s="23"/>
      <c r="J52" s="23">
        <v>-10000</v>
      </c>
      <c r="K52" s="39"/>
      <c r="L52" s="23">
        <v>-10000</v>
      </c>
      <c r="R52" s="7"/>
      <c r="T52" s="7"/>
    </row>
    <row r="53" spans="2:20" x14ac:dyDescent="0.3">
      <c r="B53" s="1" t="s">
        <v>22</v>
      </c>
      <c r="C53" s="3"/>
      <c r="D53" s="3"/>
      <c r="E53" s="3"/>
      <c r="F53" s="17">
        <v>-3200</v>
      </c>
      <c r="G53" s="39"/>
      <c r="H53" s="17">
        <v>-2000</v>
      </c>
      <c r="I53" s="23"/>
      <c r="J53" s="17">
        <v>-3000</v>
      </c>
      <c r="K53" s="39"/>
      <c r="L53" s="17">
        <v>-3000</v>
      </c>
      <c r="R53" s="7"/>
      <c r="T53" s="7"/>
    </row>
    <row r="54" spans="2:20" x14ac:dyDescent="0.3">
      <c r="B54" s="4" t="s">
        <v>51</v>
      </c>
      <c r="C54" s="3"/>
      <c r="D54" s="3"/>
      <c r="E54" s="3"/>
      <c r="F54" s="26">
        <f>SUM(F45:F53)</f>
        <v>-162624</v>
      </c>
      <c r="G54" s="24"/>
      <c r="H54" s="26">
        <f>SUM(H45:H53)</f>
        <v>-161550</v>
      </c>
      <c r="I54" s="25"/>
      <c r="J54" s="26">
        <f>SUM(J45:J53)</f>
        <v>-166200</v>
      </c>
      <c r="K54" s="24"/>
      <c r="L54" s="26">
        <f>SUM(L45:L53)</f>
        <v>-166200</v>
      </c>
      <c r="R54" s="7"/>
      <c r="T54" s="7"/>
    </row>
    <row r="55" spans="2:20" x14ac:dyDescent="0.3">
      <c r="F55" s="1"/>
      <c r="H55" s="1"/>
      <c r="I55" s="25"/>
      <c r="J55" s="23"/>
      <c r="L55" s="23"/>
    </row>
    <row r="56" spans="2:20" x14ac:dyDescent="0.3">
      <c r="F56" s="1"/>
      <c r="H56" s="1"/>
      <c r="I56" s="25"/>
      <c r="J56" s="23"/>
      <c r="L56" s="23"/>
    </row>
    <row r="57" spans="2:20" x14ac:dyDescent="0.3">
      <c r="F57" s="12" t="s">
        <v>0</v>
      </c>
      <c r="G57" s="3"/>
      <c r="H57" s="12" t="s">
        <v>1</v>
      </c>
      <c r="I57" s="13"/>
      <c r="J57" s="12" t="s">
        <v>35</v>
      </c>
      <c r="K57" s="3"/>
      <c r="L57" s="12" t="s">
        <v>35</v>
      </c>
    </row>
    <row r="58" spans="2:20" x14ac:dyDescent="0.3">
      <c r="F58" s="14" t="s">
        <v>27</v>
      </c>
      <c r="G58" s="3"/>
      <c r="H58" s="14" t="s">
        <v>27</v>
      </c>
      <c r="I58" s="15"/>
      <c r="J58" s="14" t="s">
        <v>36</v>
      </c>
      <c r="K58" s="3"/>
      <c r="L58" s="14" t="s">
        <v>54</v>
      </c>
    </row>
    <row r="59" spans="2:20" x14ac:dyDescent="0.3">
      <c r="F59" s="1"/>
      <c r="H59" s="1"/>
      <c r="I59" s="25"/>
      <c r="J59" s="23"/>
      <c r="L59" s="23"/>
    </row>
    <row r="60" spans="2:20" x14ac:dyDescent="0.3">
      <c r="F60" s="1"/>
      <c r="H60" s="1"/>
      <c r="I60" s="25"/>
      <c r="J60" s="23"/>
      <c r="L60" s="23"/>
    </row>
    <row r="61" spans="2:20" x14ac:dyDescent="0.3">
      <c r="B61" s="9" t="s">
        <v>7</v>
      </c>
      <c r="C61" s="3"/>
      <c r="D61" s="3"/>
      <c r="E61" s="3"/>
      <c r="F61" s="26">
        <f>SUM(F31+F38+F43+F54)</f>
        <v>69651.01999999999</v>
      </c>
      <c r="G61" s="24"/>
      <c r="H61" s="26">
        <f>SUM(H31+H38+H43+H54)</f>
        <v>69587</v>
      </c>
      <c r="I61" s="25"/>
      <c r="J61" s="26">
        <f>SUM(J31+J38+J43+J54)</f>
        <v>69587</v>
      </c>
      <c r="K61" s="24"/>
      <c r="L61" s="26">
        <f>SUM(L31+L38+L43+L54)</f>
        <v>69587</v>
      </c>
    </row>
    <row r="62" spans="2:20" x14ac:dyDescent="0.3">
      <c r="B62" s="3"/>
      <c r="C62" s="3"/>
      <c r="D62" s="3"/>
      <c r="E62" s="3"/>
      <c r="F62" s="23"/>
      <c r="G62" s="24"/>
      <c r="H62" s="23"/>
      <c r="I62" s="25"/>
      <c r="J62" s="23"/>
      <c r="K62" s="24"/>
      <c r="L62" s="23"/>
    </row>
    <row r="63" spans="2:20" x14ac:dyDescent="0.3">
      <c r="B63" s="3" t="s">
        <v>4</v>
      </c>
      <c r="C63" s="3"/>
      <c r="D63" s="3"/>
      <c r="E63" s="3"/>
      <c r="F63" s="17">
        <v>-54587</v>
      </c>
      <c r="G63" s="24"/>
      <c r="H63" s="17">
        <v>-54587</v>
      </c>
      <c r="I63" s="25"/>
      <c r="J63" s="17">
        <v>-54587</v>
      </c>
      <c r="K63" s="24"/>
      <c r="L63" s="17">
        <v>-54587</v>
      </c>
    </row>
    <row r="64" spans="2:20" x14ac:dyDescent="0.3">
      <c r="B64" s="3"/>
      <c r="C64" s="3"/>
      <c r="D64" s="3"/>
      <c r="E64" s="3"/>
      <c r="F64" s="16"/>
      <c r="G64" s="3"/>
      <c r="H64" s="16"/>
      <c r="I64" s="13"/>
      <c r="J64" s="16"/>
      <c r="K64" s="3"/>
      <c r="L64" s="16"/>
    </row>
    <row r="65" spans="2:12" x14ac:dyDescent="0.3">
      <c r="B65" s="9" t="s">
        <v>8</v>
      </c>
      <c r="C65" s="3"/>
      <c r="D65" s="3"/>
      <c r="E65" s="3"/>
      <c r="F65" s="18">
        <f>SUM(F61:F64)</f>
        <v>15064.01999999999</v>
      </c>
      <c r="G65" s="3"/>
      <c r="H65" s="18">
        <f>SUM(H61:H64)</f>
        <v>15000</v>
      </c>
      <c r="I65" s="19"/>
      <c r="J65" s="18">
        <f>SUM(J61:J64)</f>
        <v>15000</v>
      </c>
      <c r="K65" s="3"/>
      <c r="L65" s="18">
        <f>SUM(L61:L64)</f>
        <v>15000</v>
      </c>
    </row>
    <row r="66" spans="2:12" x14ac:dyDescent="0.3">
      <c r="B66" s="4"/>
      <c r="C66" s="3"/>
      <c r="D66" s="3"/>
      <c r="E66" s="3"/>
      <c r="F66" s="18"/>
      <c r="G66" s="3"/>
      <c r="H66" s="18"/>
      <c r="I66" s="19"/>
      <c r="J66" s="18"/>
      <c r="K66" s="3"/>
      <c r="L66" s="18"/>
    </row>
    <row r="67" spans="2:12" x14ac:dyDescent="0.3">
      <c r="B67" s="3" t="s">
        <v>5</v>
      </c>
      <c r="C67" s="3"/>
      <c r="D67" s="3"/>
      <c r="E67" s="3"/>
      <c r="F67" s="16">
        <v>-15064</v>
      </c>
      <c r="G67" s="3"/>
      <c r="H67" s="16">
        <v>-15000</v>
      </c>
      <c r="I67" s="13"/>
      <c r="J67" s="16">
        <v>-15000</v>
      </c>
      <c r="K67" s="3"/>
      <c r="L67" s="16">
        <v>-15000</v>
      </c>
    </row>
    <row r="68" spans="2:12" x14ac:dyDescent="0.3">
      <c r="B68" s="3" t="s">
        <v>23</v>
      </c>
      <c r="C68" s="3"/>
      <c r="D68" s="3"/>
      <c r="E68" s="3"/>
      <c r="F68" s="17">
        <v>0</v>
      </c>
      <c r="G68" s="3"/>
      <c r="H68" s="17">
        <v>0</v>
      </c>
      <c r="I68" s="13"/>
      <c r="J68" s="17"/>
      <c r="K68" s="3"/>
      <c r="L68" s="17"/>
    </row>
    <row r="69" spans="2:12" x14ac:dyDescent="0.3">
      <c r="B69" s="3"/>
      <c r="C69" s="3"/>
      <c r="D69" s="3"/>
      <c r="E69" s="3"/>
      <c r="F69" s="16"/>
      <c r="G69" s="3"/>
      <c r="H69" s="16"/>
      <c r="I69" s="13"/>
      <c r="J69" s="16"/>
      <c r="K69" s="3"/>
      <c r="L69" s="16"/>
    </row>
    <row r="70" spans="2:12" ht="15.75" thickBot="1" x14ac:dyDescent="0.35">
      <c r="B70" s="9" t="s">
        <v>9</v>
      </c>
      <c r="C70" s="3"/>
      <c r="D70" s="3"/>
      <c r="E70" s="3"/>
      <c r="F70" s="20">
        <f>SUM(F65:F69)</f>
        <v>1.9999999989522621E-2</v>
      </c>
      <c r="G70" s="3"/>
      <c r="H70" s="20">
        <f>SUM(H65:H69)</f>
        <v>0</v>
      </c>
      <c r="I70" s="19"/>
      <c r="J70" s="20">
        <f>SUM(J65:J69)</f>
        <v>0</v>
      </c>
      <c r="K70" s="3"/>
      <c r="L70" s="20">
        <f>SUM(L65:L69)</f>
        <v>0</v>
      </c>
    </row>
    <row r="71" spans="2:12" ht="15.75" thickTop="1" x14ac:dyDescent="0.3">
      <c r="B71" s="8"/>
      <c r="C71" s="3"/>
      <c r="D71" s="3"/>
      <c r="E71" s="3"/>
      <c r="F71" s="13"/>
      <c r="G71" s="3"/>
      <c r="H71" s="16"/>
      <c r="I71" s="13"/>
      <c r="J71" s="13"/>
      <c r="K71" s="3"/>
      <c r="L71" s="13"/>
    </row>
    <row r="72" spans="2:12" x14ac:dyDescent="0.3">
      <c r="B72" s="3"/>
      <c r="C72" s="3"/>
      <c r="D72" s="3"/>
      <c r="E72" s="3"/>
      <c r="F72" s="13"/>
      <c r="G72" s="3"/>
      <c r="H72" s="16"/>
      <c r="I72" s="13"/>
      <c r="J72" s="13"/>
      <c r="K72" s="3"/>
      <c r="L72" s="13"/>
    </row>
    <row r="73" spans="2:12" x14ac:dyDescent="0.3">
      <c r="B73" s="2"/>
      <c r="C73" s="3"/>
      <c r="D73" s="3"/>
      <c r="E73" s="3"/>
      <c r="F73" s="13"/>
      <c r="G73" s="3"/>
      <c r="H73" s="13"/>
      <c r="I73" s="16"/>
      <c r="J73" s="13"/>
      <c r="K73" s="3"/>
      <c r="L73" s="13"/>
    </row>
    <row r="74" spans="2:12" x14ac:dyDescent="0.3">
      <c r="B74" s="2"/>
      <c r="C74" s="3"/>
      <c r="D74" s="3"/>
      <c r="E74" s="3"/>
      <c r="F74" s="13"/>
      <c r="G74" s="3"/>
      <c r="H74" s="13"/>
      <c r="I74" s="16"/>
      <c r="J74" s="13"/>
      <c r="K74" s="3"/>
      <c r="L74" s="13"/>
    </row>
    <row r="75" spans="2:12" x14ac:dyDescent="0.3">
      <c r="B75" s="2"/>
      <c r="C75" s="3"/>
      <c r="D75" s="3"/>
      <c r="E75" s="3"/>
      <c r="F75" s="13"/>
      <c r="G75" s="3"/>
      <c r="H75" s="13"/>
      <c r="I75" s="16"/>
      <c r="J75" s="13"/>
      <c r="K75" s="3"/>
      <c r="L75" s="13"/>
    </row>
  </sheetData>
  <pageMargins left="0.31496062992125984" right="0.55118110236220474" top="0.74803149606299213" bottom="0.39370078740157483" header="0.31496062992125984" footer="0.31496062992125984"/>
  <pageSetup paperSize="9" orientation="portrait" r:id="rId1"/>
  <headerFooter>
    <oddHeader>&amp;R&amp;"Trebuchet MS,Fed"
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2020</vt:lpstr>
      <vt:lpstr>'2020'!_GoBack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Simonsen</dc:creator>
  <cp:lastModifiedBy>Henning Andersen</cp:lastModifiedBy>
  <cp:lastPrinted>2021-03-18T16:30:35Z</cp:lastPrinted>
  <dcterms:created xsi:type="dcterms:W3CDTF">2020-02-11T15:13:31Z</dcterms:created>
  <dcterms:modified xsi:type="dcterms:W3CDTF">2021-03-23T11:28:24Z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doCustomerID">
    <vt:lpwstr>354156</vt:lpwstr>
  </property>
</Properties>
</file>